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<sst xmlns="http://schemas.openxmlformats.org/spreadsheetml/2006/main" count="108" uniqueCount="62">
  <si>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</si>
  <si>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</si>
  <si>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</si>
  <si>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</si>
  <si>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</si>
  <si>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</si>
  <si>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</si>
  <si>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2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</si>
  <si>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</si>
  <si>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</si>
  <si>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</si>
  <si>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</si>
  <si>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</si>
  <si>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</si>
  <si>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</si>
  <si>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</si>
  <si>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สนับสนุนการดำเนินงานของคณะฯ (BSC) ตามตัวดัชนีชี้วัด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</si>
  <si>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</si>
  <si>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</si>
  <si>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</si>
  <si>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</si>
  <si>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</si>
  <si>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</si>
  <si>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</si>
  <si>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</si>
  <si>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</si>
  <si>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   4.1  ค่าถ่ายเอกสาร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</si>
  <si>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</si>
  <si>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</si>
  <si>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</si>
  <si>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>1 โครงการ</t>
  </si>
  <si>
    <t>คณาจารย์ในสาขาวิชา</t>
  </si>
  <si>
    <t>P1</t>
  </si>
  <si>
    <t>ตลอดปี</t>
  </si>
  <si>
    <t>P1.13</t>
  </si>
  <si>
    <t>L1.4</t>
  </si>
  <si>
    <t>ร้อยละ 5</t>
  </si>
  <si>
    <t xml:space="preserve">         (Faculty Practice)</t>
  </si>
  <si>
    <t xml:space="preserve">   3.3  พัฒนาอาจารย์เพื่อความเชี่ยวชาญทางคลินิก</t>
  </si>
  <si>
    <t>คณาจารย์และนักศึกษาและมหาบัณฑิต</t>
  </si>
  <si>
    <t xml:space="preserve">   3.2  พัฒนาการจัดการเรียนการสอนของอาจารย์</t>
  </si>
  <si>
    <t xml:space="preserve">   2.2  โครงการศึกษาดูงานด้านการพัฒนาบทบาท </t>
  </si>
  <si>
    <t>คณาจารย์และนักศึกษาชั้นปีที่ 2</t>
  </si>
  <si>
    <t>กระบวนวิชาเลือกนอกคณะ</t>
  </si>
  <si>
    <t xml:space="preserve">         ศึกษาดูงานของคณาจารย์ และเจ้าหน้าที่ในสาขาวิชา</t>
  </si>
  <si>
    <t xml:space="preserve">   3.1  สนับสนุนการเข้าร่วมประชุม อบรม สัมมนา และ</t>
  </si>
  <si>
    <t xml:space="preserve">   4.2  ค่าวัสดุ</t>
  </si>
  <si>
    <t xml:space="preserve">         และสมมรถนะของพยาบาลผู้ปฏิบัติขั้นสูง</t>
  </si>
  <si>
    <t xml:space="preserve">   1.2  สัมมนาหลักสูตรและการเรียนการสอน</t>
  </si>
  <si>
    <t xml:space="preserve">   1.1  สัมมนาประสิทธิผลการทำงานหลังสำเร็จการศึกษา</t>
  </si>
  <si>
    <t xml:space="preserve">           ประจำปีงบประมาณ  2556 (ตุลาคม 2555 - กันยายน 2556) ส่วนที่สาขาวิชาได้รับการจัดสรร  โดยขอตั้งและเบิกจ่ายจากงบประมาณเงินรายได้ปี 2556</t>
  </si>
  <si>
    <t>ภาคการศึกษาที่ 2/2555</t>
  </si>
  <si>
    <t>ภาคฤดูร้อน ปีการศึกษา 2555</t>
  </si>
  <si>
    <t>ภาคการศึกษาที่ 1/2556</t>
  </si>
  <si>
    <t xml:space="preserve">   2.1  โครงการเร่งรัดการทำการค้นคว้าแบบอิสระ</t>
  </si>
  <si>
    <t>ภาค2/2555</t>
  </si>
  <si>
    <t>พย.-55</t>
  </si>
  <si>
    <t>ภาค1/2556</t>
  </si>
  <si>
    <t>ต.ค 55-ก.ย 56</t>
  </si>
  <si>
    <t>\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</si>
  <si>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</t>
    </r>
    <r>
      <rPr>
        <b/>
        <u val="single"/>
        <sz val="12"/>
        <rFont val="TH Niramit AS"/>
        <family val="0"/>
      </rPr>
      <t>สาขาวิชาการพยาบาลผู้ใหญ่ ภาคพิเศษ</t>
    </r>
  </si>
  <si>
    <r>
      <t xml:space="preserve">         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TH Niramit AS"/>
        <family val="0"/>
      </rPr>
      <t>สาขาการพยาบาลผู้ใหญ่ ภาคพิเศษ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</si>
</sst>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_);_(* \(#,##0\);_(* &quot;-&quot;?_);_(@_)"/>
    <numFmt numFmtId="193" formatCode="0.0%"/>
    <numFmt numFmtId="194" formatCode="0.0"/>
    <numFmt numFmtId="195" formatCode="_-* #,##0.0_-;\-* #,##0.0_-;_-* &quot;-&quot;??_-;_-@_-"/>
    <numFmt numFmtId="196" formatCode="_-* #,##0.0_-;\-* #,##0.0_-;_-* &quot;-&quot;?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sz val="14"/>
      <name val="TH Niramit AS"/>
      <family val="0"/>
    </font>
    <font>
      <u val="single"/>
      <sz val="14"/>
      <name val="TH Niramit AS"/>
      <family val="0"/>
    </font>
    <font>
      <b/>
      <sz val="12"/>
      <name val="TH Niramit AS"/>
      <family val="0"/>
    </font>
    <font>
      <b/>
      <u val="single"/>
      <sz val="12"/>
      <name val="TH Niramit AS"/>
      <family val="0"/>
    </font>
    <font>
      <sz val="12"/>
      <name val="TH Niramit AS"/>
      <family val="0"/>
    </font>
    <font>
      <b/>
      <sz val="12"/>
      <color indexed="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91" fontId="4" fillId="0" borderId="0" xfId="42" applyNumberFormat="1" applyFont="1" applyBorder="1" applyAlignment="1">
      <alignment horizontal="center"/>
    </xf>
    <xf numFmtId="191" fontId="4" fillId="0" borderId="13" xfId="42" applyNumberFormat="1" applyFont="1" applyBorder="1" applyAlignment="1">
      <alignment/>
    </xf>
    <xf numFmtId="0" fontId="45" fillId="33" borderId="0" xfId="0" applyFont="1" applyFill="1" applyBorder="1" applyAlignment="1">
      <alignment horizontal="center"/>
    </xf>
    <xf numFmtId="191" fontId="4" fillId="0" borderId="0" xfId="42" applyNumberFormat="1" applyFont="1" applyBorder="1" applyAlignment="1">
      <alignment/>
    </xf>
    <xf numFmtId="191" fontId="4" fillId="0" borderId="11" xfId="42" applyNumberFormat="1" applyFont="1" applyBorder="1" applyAlignment="1">
      <alignment/>
    </xf>
    <xf numFmtId="191" fontId="4" fillId="0" borderId="12" xfId="42" applyNumberFormat="1" applyFont="1" applyBorder="1" applyAlignment="1">
      <alignment/>
    </xf>
    <xf numFmtId="191" fontId="4" fillId="0" borderId="13" xfId="42" applyNumberFormat="1" applyFont="1" applyBorder="1" applyAlignment="1">
      <alignment horizontal="center"/>
    </xf>
    <xf numFmtId="191" fontId="2" fillId="0" borderId="14" xfId="42" applyNumberFormat="1" applyFont="1" applyBorder="1" applyAlignment="1">
      <alignment horizontal="center"/>
    </xf>
    <xf numFmtId="191" fontId="2" fillId="0" borderId="13" xfId="42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9" fontId="8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 quotePrefix="1">
      <alignment horizontal="left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left"/>
    </xf>
    <xf numFmtId="17" fontId="8" fillId="0" borderId="1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left"/>
    </xf>
    <xf numFmtId="3" fontId="6" fillId="35" borderId="19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17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" fontId="8" fillId="0" borderId="11" xfId="0" applyNumberFormat="1" applyFont="1" applyBorder="1" applyAlignment="1" quotePrefix="1">
      <alignment horizontal="center"/>
    </xf>
    <xf numFmtId="3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9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1" fontId="2" fillId="34" borderId="15" xfId="42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8.8515625" style="2" customWidth="1"/>
    <col min="2" max="2" width="5.00390625" style="2" customWidth="1"/>
    <col min="3" max="3" width="6.00390625" style="2" customWidth="1"/>
    <col min="4" max="4" width="9.421875" style="2" customWidth="1"/>
    <col min="5" max="5" width="6.57421875" style="2" customWidth="1"/>
    <col min="6" max="6" width="11.421875" style="2" customWidth="1"/>
    <col min="7" max="7" width="8.57421875" style="2" customWidth="1"/>
    <col min="8" max="8" width="5.57421875" style="2" customWidth="1"/>
    <col min="9" max="9" width="6.28125" style="2" customWidth="1"/>
    <col min="10" max="10" width="8.7109375" style="2" customWidth="1"/>
    <col min="11" max="11" width="5.57421875" style="2" customWidth="1"/>
    <col min="12" max="12" width="10.8515625" style="2" customWidth="1"/>
    <col min="13" max="13" width="8.421875" style="2" customWidth="1"/>
    <col min="14" max="14" width="5.421875" style="2" customWidth="1"/>
    <col min="15" max="15" width="6.00390625" style="2" customWidth="1"/>
    <col min="16" max="16" width="8.7109375" style="2" customWidth="1"/>
    <col min="17" max="17" width="5.7109375" style="2" customWidth="1"/>
    <col min="18" max="18" width="12.140625" style="2" customWidth="1"/>
    <col min="19" max="16384" width="9.140625" style="2" customWidth="1"/>
  </cols>
  <sheetData>
    <row r="1" spans="1:6" ht="22.5">
      <c r="A1" s="1" t="s">
        <v>61</v>
      </c>
      <c r="B1" s="1"/>
      <c r="C1" s="1"/>
      <c r="D1" s="1"/>
      <c r="E1" s="1"/>
      <c r="F1" s="1"/>
    </row>
    <row r="2" spans="1:6" ht="22.5">
      <c r="A2" s="1" t="s">
        <v>50</v>
      </c>
      <c r="B2" s="1"/>
      <c r="C2" s="1"/>
      <c r="D2" s="1"/>
      <c r="E2" s="1"/>
      <c r="F2" s="1"/>
    </row>
    <row r="3" spans="1:6" ht="22.5">
      <c r="A3" s="3" t="s">
        <v>0</v>
      </c>
      <c r="B3" s="3"/>
      <c r="C3" s="3"/>
      <c r="D3" s="3"/>
      <c r="E3" s="3"/>
      <c r="F3" s="3"/>
    </row>
    <row r="5" spans="1:18" ht="22.5">
      <c r="A5" s="81" t="s">
        <v>51</v>
      </c>
      <c r="B5" s="82"/>
      <c r="C5" s="82"/>
      <c r="D5" s="82"/>
      <c r="E5" s="82"/>
      <c r="F5" s="83"/>
      <c r="G5" s="81" t="s">
        <v>52</v>
      </c>
      <c r="H5" s="82"/>
      <c r="I5" s="82"/>
      <c r="J5" s="82"/>
      <c r="K5" s="82"/>
      <c r="L5" s="83"/>
      <c r="M5" s="81" t="s">
        <v>53</v>
      </c>
      <c r="N5" s="82"/>
      <c r="O5" s="82"/>
      <c r="P5" s="82"/>
      <c r="Q5" s="82"/>
      <c r="R5" s="83"/>
    </row>
    <row r="6" spans="1:18" ht="22.5">
      <c r="A6" s="81" t="s">
        <v>1</v>
      </c>
      <c r="B6" s="82"/>
      <c r="C6" s="82"/>
      <c r="D6" s="82"/>
      <c r="E6" s="83"/>
      <c r="F6" s="4" t="s">
        <v>2</v>
      </c>
      <c r="G6" s="81" t="s">
        <v>1</v>
      </c>
      <c r="H6" s="82"/>
      <c r="I6" s="82"/>
      <c r="J6" s="82"/>
      <c r="K6" s="83"/>
      <c r="L6" s="4" t="s">
        <v>2</v>
      </c>
      <c r="M6" s="81" t="s">
        <v>1</v>
      </c>
      <c r="N6" s="82"/>
      <c r="O6" s="82"/>
      <c r="P6" s="82"/>
      <c r="Q6" s="83"/>
      <c r="R6" s="4" t="s">
        <v>2</v>
      </c>
    </row>
    <row r="7" spans="1:18" ht="22.5">
      <c r="A7" s="5"/>
      <c r="B7" s="6"/>
      <c r="C7" s="6"/>
      <c r="D7" s="6"/>
      <c r="E7" s="7"/>
      <c r="F7" s="8"/>
      <c r="G7" s="6"/>
      <c r="H7" s="6"/>
      <c r="I7" s="6"/>
      <c r="J7" s="6"/>
      <c r="K7" s="7"/>
      <c r="L7" s="8"/>
      <c r="M7" s="6"/>
      <c r="N7" s="6"/>
      <c r="O7" s="6"/>
      <c r="P7" s="6"/>
      <c r="Q7" s="7"/>
      <c r="R7" s="8"/>
    </row>
    <row r="8" spans="1:18" ht="22.5">
      <c r="A8" s="9" t="s">
        <v>7</v>
      </c>
      <c r="B8" s="6"/>
      <c r="C8" s="6"/>
      <c r="D8" s="6"/>
      <c r="E8" s="7"/>
      <c r="F8" s="10"/>
      <c r="G8" s="9" t="s">
        <v>7</v>
      </c>
      <c r="H8" s="6"/>
      <c r="I8" s="6"/>
      <c r="J8" s="6"/>
      <c r="K8" s="7"/>
      <c r="L8" s="10"/>
      <c r="M8" s="9" t="s">
        <v>7</v>
      </c>
      <c r="N8" s="6"/>
      <c r="O8" s="6"/>
      <c r="P8" s="6"/>
      <c r="Q8" s="7"/>
      <c r="R8" s="10"/>
    </row>
    <row r="9" spans="1:18" ht="22.5">
      <c r="A9" s="11" t="s">
        <v>4</v>
      </c>
      <c r="B9" s="12">
        <v>25</v>
      </c>
      <c r="C9" s="6" t="s">
        <v>6</v>
      </c>
      <c r="D9" s="13">
        <v>5000</v>
      </c>
      <c r="E9" s="7" t="s">
        <v>5</v>
      </c>
      <c r="F9" s="14">
        <f>B9*D9</f>
        <v>125000</v>
      </c>
      <c r="G9" s="11" t="s">
        <v>4</v>
      </c>
      <c r="H9" s="12">
        <v>25</v>
      </c>
      <c r="I9" s="6" t="s">
        <v>6</v>
      </c>
      <c r="J9" s="13">
        <v>2000</v>
      </c>
      <c r="K9" s="7" t="s">
        <v>5</v>
      </c>
      <c r="L9" s="14">
        <f>H9*J9</f>
        <v>50000</v>
      </c>
      <c r="M9" s="11" t="s">
        <v>4</v>
      </c>
      <c r="N9" s="15">
        <v>25</v>
      </c>
      <c r="O9" s="6" t="s">
        <v>6</v>
      </c>
      <c r="P9" s="13">
        <v>5000</v>
      </c>
      <c r="Q9" s="7" t="s">
        <v>5</v>
      </c>
      <c r="R9" s="14">
        <f>N9*P9</f>
        <v>125000</v>
      </c>
    </row>
    <row r="10" spans="1:18" ht="22.5">
      <c r="A10" s="5"/>
      <c r="B10" s="6"/>
      <c r="C10" s="6"/>
      <c r="D10" s="16"/>
      <c r="E10" s="7"/>
      <c r="F10" s="14"/>
      <c r="G10" s="5" t="s">
        <v>43</v>
      </c>
      <c r="H10" s="6"/>
      <c r="I10" s="6"/>
      <c r="J10" s="16"/>
      <c r="K10" s="7"/>
      <c r="L10" s="14"/>
      <c r="M10" s="5"/>
      <c r="N10" s="6"/>
      <c r="O10" s="6"/>
      <c r="P10" s="16"/>
      <c r="Q10" s="7"/>
      <c r="R10" s="14"/>
    </row>
    <row r="11" spans="1:18" ht="22.5">
      <c r="A11" s="5"/>
      <c r="B11" s="6"/>
      <c r="C11" s="6"/>
      <c r="D11" s="6"/>
      <c r="E11" s="7"/>
      <c r="F11" s="17"/>
      <c r="G11" s="5"/>
      <c r="H11" s="6"/>
      <c r="I11" s="6"/>
      <c r="J11" s="6"/>
      <c r="K11" s="7"/>
      <c r="L11" s="18"/>
      <c r="M11" s="5"/>
      <c r="N11" s="6"/>
      <c r="O11" s="6"/>
      <c r="P11" s="16"/>
      <c r="Q11" s="7"/>
      <c r="R11" s="14"/>
    </row>
    <row r="12" spans="1:18" ht="22.5">
      <c r="A12" s="68" t="s">
        <v>3</v>
      </c>
      <c r="B12" s="69"/>
      <c r="C12" s="69"/>
      <c r="D12" s="69"/>
      <c r="E12" s="70"/>
      <c r="F12" s="13">
        <f>SUM(F9:F11)</f>
        <v>125000</v>
      </c>
      <c r="G12" s="68" t="s">
        <v>3</v>
      </c>
      <c r="H12" s="69"/>
      <c r="I12" s="69"/>
      <c r="J12" s="69"/>
      <c r="K12" s="70"/>
      <c r="L12" s="19">
        <f>SUM(L9:L11)</f>
        <v>50000</v>
      </c>
      <c r="M12" s="68" t="s">
        <v>3</v>
      </c>
      <c r="N12" s="69"/>
      <c r="O12" s="69"/>
      <c r="P12" s="69"/>
      <c r="Q12" s="70"/>
      <c r="R12" s="19">
        <f>SUM(R9:R11)</f>
        <v>125000</v>
      </c>
    </row>
    <row r="13" spans="1:18" ht="22.5">
      <c r="A13" s="71" t="s">
        <v>8</v>
      </c>
      <c r="B13" s="72"/>
      <c r="C13" s="72"/>
      <c r="D13" s="72"/>
      <c r="E13" s="72"/>
      <c r="F13" s="19">
        <f>F12*0.1</f>
        <v>12500</v>
      </c>
      <c r="G13" s="72" t="s">
        <v>8</v>
      </c>
      <c r="H13" s="72"/>
      <c r="I13" s="72"/>
      <c r="J13" s="72"/>
      <c r="K13" s="72"/>
      <c r="L13" s="19">
        <f>L12*0.1</f>
        <v>5000</v>
      </c>
      <c r="M13" s="72" t="s">
        <v>8</v>
      </c>
      <c r="N13" s="72"/>
      <c r="O13" s="72"/>
      <c r="P13" s="72"/>
      <c r="Q13" s="72"/>
      <c r="R13" s="19">
        <f>R12*0.1</f>
        <v>12500</v>
      </c>
    </row>
    <row r="14" spans="1:18" ht="22.5">
      <c r="A14" s="71" t="s">
        <v>27</v>
      </c>
      <c r="B14" s="72"/>
      <c r="C14" s="72"/>
      <c r="D14" s="72"/>
      <c r="E14" s="72"/>
      <c r="F14" s="19">
        <f>F12*0.2</f>
        <v>25000</v>
      </c>
      <c r="G14" s="71" t="s">
        <v>27</v>
      </c>
      <c r="H14" s="72"/>
      <c r="I14" s="72"/>
      <c r="J14" s="72"/>
      <c r="K14" s="72"/>
      <c r="L14" s="19">
        <f>L12*0.2</f>
        <v>10000</v>
      </c>
      <c r="M14" s="71" t="s">
        <v>27</v>
      </c>
      <c r="N14" s="72"/>
      <c r="O14" s="72"/>
      <c r="P14" s="72"/>
      <c r="Q14" s="72"/>
      <c r="R14" s="19">
        <f>R12*0.2</f>
        <v>25000</v>
      </c>
    </row>
    <row r="15" spans="1:18" ht="23.25" thickBot="1">
      <c r="A15" s="77" t="s">
        <v>9</v>
      </c>
      <c r="B15" s="73"/>
      <c r="C15" s="73"/>
      <c r="D15" s="73"/>
      <c r="E15" s="73"/>
      <c r="F15" s="20">
        <f>F12-(F13+F14)</f>
        <v>87500</v>
      </c>
      <c r="G15" s="73" t="s">
        <v>9</v>
      </c>
      <c r="H15" s="73"/>
      <c r="I15" s="73"/>
      <c r="J15" s="73"/>
      <c r="K15" s="73"/>
      <c r="L15" s="20">
        <f>L12-(L13+L14)</f>
        <v>35000</v>
      </c>
      <c r="M15" s="73" t="s">
        <v>9</v>
      </c>
      <c r="N15" s="73"/>
      <c r="O15" s="73"/>
      <c r="P15" s="73"/>
      <c r="Q15" s="73"/>
      <c r="R15" s="20">
        <f>R12-(R13+R14)</f>
        <v>87500</v>
      </c>
    </row>
    <row r="16" spans="1:18" ht="23.25" thickTop="1">
      <c r="A16" s="78" t="s">
        <v>28</v>
      </c>
      <c r="B16" s="79"/>
      <c r="C16" s="79"/>
      <c r="D16" s="79"/>
      <c r="E16" s="79"/>
      <c r="F16" s="21">
        <f>F15*0.6</f>
        <v>52500</v>
      </c>
      <c r="G16" s="78" t="s">
        <v>28</v>
      </c>
      <c r="H16" s="79"/>
      <c r="I16" s="79"/>
      <c r="J16" s="79"/>
      <c r="K16" s="79"/>
      <c r="L16" s="21">
        <f>L15*0.6</f>
        <v>21000</v>
      </c>
      <c r="M16" s="78" t="s">
        <v>28</v>
      </c>
      <c r="N16" s="79"/>
      <c r="O16" s="79"/>
      <c r="P16" s="79"/>
      <c r="Q16" s="79"/>
      <c r="R16" s="21">
        <f>R15*0.6</f>
        <v>52500</v>
      </c>
    </row>
    <row r="17" spans="1:18" ht="22.5">
      <c r="A17" s="78" t="s">
        <v>29</v>
      </c>
      <c r="B17" s="79"/>
      <c r="C17" s="79"/>
      <c r="D17" s="79"/>
      <c r="E17" s="79"/>
      <c r="F17" s="21">
        <f>F15*0.4</f>
        <v>35000</v>
      </c>
      <c r="G17" s="78" t="s">
        <v>29</v>
      </c>
      <c r="H17" s="79"/>
      <c r="I17" s="79"/>
      <c r="J17" s="79"/>
      <c r="K17" s="79"/>
      <c r="L17" s="21">
        <f>L15*0.4</f>
        <v>14000</v>
      </c>
      <c r="M17" s="78" t="s">
        <v>29</v>
      </c>
      <c r="N17" s="79"/>
      <c r="O17" s="79"/>
      <c r="P17" s="79"/>
      <c r="Q17" s="79"/>
      <c r="R17" s="21">
        <f>R15*0.4</f>
        <v>35000</v>
      </c>
    </row>
    <row r="18" spans="1:18" ht="22.5">
      <c r="A18" s="77"/>
      <c r="B18" s="73"/>
      <c r="C18" s="73"/>
      <c r="D18" s="73"/>
      <c r="E18" s="73"/>
      <c r="F18" s="21"/>
      <c r="G18" s="73"/>
      <c r="H18" s="73"/>
      <c r="I18" s="73"/>
      <c r="J18" s="73"/>
      <c r="K18" s="80"/>
      <c r="L18" s="21"/>
      <c r="M18" s="73"/>
      <c r="N18" s="73"/>
      <c r="O18" s="73"/>
      <c r="P18" s="73"/>
      <c r="Q18" s="73"/>
      <c r="R18" s="21"/>
    </row>
    <row r="19" spans="1:18" ht="22.5">
      <c r="A19" s="75" t="s">
        <v>10</v>
      </c>
      <c r="B19" s="76"/>
      <c r="C19" s="76"/>
      <c r="D19" s="76"/>
      <c r="E19" s="76"/>
      <c r="F19" s="76"/>
      <c r="G19" s="76"/>
      <c r="H19" s="76"/>
      <c r="I19" s="76"/>
      <c r="J19" s="74">
        <f>SUM(F17,L17,R17)</f>
        <v>84000</v>
      </c>
      <c r="K19" s="74"/>
      <c r="L19" s="22" t="s">
        <v>5</v>
      </c>
      <c r="M19" s="23"/>
      <c r="N19" s="23"/>
      <c r="O19" s="23"/>
      <c r="P19" s="23"/>
      <c r="Q19" s="23"/>
      <c r="R19" s="24"/>
    </row>
  </sheetData>
  <sheetProtection/>
  <mergeCells count="29">
    <mergeCell ref="G5:L5"/>
    <mergeCell ref="M5:R5"/>
    <mergeCell ref="A6:E6"/>
    <mergeCell ref="G6:K6"/>
    <mergeCell ref="M6:Q6"/>
    <mergeCell ref="A5:F5"/>
    <mergeCell ref="M16:Q16"/>
    <mergeCell ref="M18:Q18"/>
    <mergeCell ref="G18:K18"/>
    <mergeCell ref="A15:E15"/>
    <mergeCell ref="G17:K17"/>
    <mergeCell ref="M17:Q17"/>
    <mergeCell ref="A12:E12"/>
    <mergeCell ref="A14:E14"/>
    <mergeCell ref="G12:K12"/>
    <mergeCell ref="J19:K19"/>
    <mergeCell ref="A19:I19"/>
    <mergeCell ref="A18:E18"/>
    <mergeCell ref="A16:E16"/>
    <mergeCell ref="G16:K16"/>
    <mergeCell ref="A13:E13"/>
    <mergeCell ref="A17:E17"/>
    <mergeCell ref="M12:Q12"/>
    <mergeCell ref="M14:Q14"/>
    <mergeCell ref="G14:K14"/>
    <mergeCell ref="G15:K15"/>
    <mergeCell ref="M15:Q15"/>
    <mergeCell ref="G13:K13"/>
    <mergeCell ref="M13:Q13"/>
  </mergeCells>
  <printOptions/>
  <pageMargins left="0.5511811023622047" right="0.35433070866141736" top="0.8661417322834646" bottom="0.43307086614173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0.421875" style="25" customWidth="1"/>
    <col min="2" max="2" width="10.140625" style="25" customWidth="1"/>
    <col min="3" max="3" width="28.00390625" style="25" customWidth="1"/>
    <col min="4" max="4" width="10.57421875" style="25" customWidth="1"/>
    <col min="5" max="5" width="8.7109375" style="46" customWidth="1"/>
    <col min="6" max="6" width="8.8515625" style="46" customWidth="1"/>
    <col min="7" max="8" width="9.7109375" style="46" customWidth="1"/>
    <col min="9" max="9" width="17.140625" style="25" customWidth="1"/>
    <col min="10" max="16384" width="9.140625" style="25" customWidth="1"/>
  </cols>
  <sheetData>
    <row r="1" spans="1:9" ht="18.75">
      <c r="A1" s="90" t="s">
        <v>60</v>
      </c>
      <c r="B1" s="90"/>
      <c r="C1" s="90"/>
      <c r="D1" s="90"/>
      <c r="E1" s="90"/>
      <c r="F1" s="90"/>
      <c r="G1" s="90"/>
      <c r="H1" s="90"/>
      <c r="I1" s="90"/>
    </row>
    <row r="2" spans="1:9" s="27" customFormat="1" ht="21" customHeight="1">
      <c r="A2" s="91" t="s">
        <v>11</v>
      </c>
      <c r="B2" s="93" t="s">
        <v>4</v>
      </c>
      <c r="C2" s="93" t="s">
        <v>12</v>
      </c>
      <c r="D2" s="93" t="s">
        <v>13</v>
      </c>
      <c r="E2" s="95" t="s">
        <v>14</v>
      </c>
      <c r="F2" s="96"/>
      <c r="G2" s="97"/>
      <c r="H2" s="84" t="s">
        <v>15</v>
      </c>
      <c r="I2" s="84" t="s">
        <v>16</v>
      </c>
    </row>
    <row r="3" spans="1:9" s="27" customFormat="1" ht="37.5" customHeight="1">
      <c r="A3" s="92"/>
      <c r="B3" s="94"/>
      <c r="C3" s="94"/>
      <c r="D3" s="94"/>
      <c r="E3" s="28" t="s">
        <v>55</v>
      </c>
      <c r="F3" s="26" t="s">
        <v>17</v>
      </c>
      <c r="G3" s="28" t="s">
        <v>57</v>
      </c>
      <c r="H3" s="85"/>
      <c r="I3" s="85"/>
    </row>
    <row r="4" spans="1:9" ht="19.5" customHeight="1">
      <c r="A4" s="29" t="s">
        <v>18</v>
      </c>
      <c r="B4" s="30"/>
      <c r="C4" s="31"/>
      <c r="D4" s="32"/>
      <c r="E4" s="33"/>
      <c r="F4" s="34"/>
      <c r="G4" s="34"/>
      <c r="H4" s="35"/>
      <c r="I4" s="36"/>
    </row>
    <row r="5" spans="1:9" ht="18.75">
      <c r="A5" s="37" t="s">
        <v>49</v>
      </c>
      <c r="B5" s="38" t="s">
        <v>30</v>
      </c>
      <c r="C5" s="39" t="s">
        <v>39</v>
      </c>
      <c r="D5" s="40">
        <v>239601</v>
      </c>
      <c r="E5" s="41">
        <v>8000</v>
      </c>
      <c r="F5" s="42"/>
      <c r="G5" s="42"/>
      <c r="H5" s="42">
        <f>SUM(E5:G5)</f>
        <v>8000</v>
      </c>
      <c r="I5" s="43" t="s">
        <v>32</v>
      </c>
    </row>
    <row r="6" spans="1:9" ht="18.75">
      <c r="A6" s="37" t="s">
        <v>48</v>
      </c>
      <c r="B6" s="38" t="s">
        <v>30</v>
      </c>
      <c r="C6" s="39" t="s">
        <v>31</v>
      </c>
      <c r="D6" s="40">
        <v>20546</v>
      </c>
      <c r="E6" s="41"/>
      <c r="F6" s="42">
        <v>12000</v>
      </c>
      <c r="G6" s="42"/>
      <c r="H6" s="42">
        <f>SUM(E6:G6)</f>
        <v>12000</v>
      </c>
      <c r="I6" s="43" t="s">
        <v>32</v>
      </c>
    </row>
    <row r="7" spans="1:9" ht="18.75" customHeight="1">
      <c r="A7" s="29" t="s">
        <v>19</v>
      </c>
      <c r="B7" s="30"/>
      <c r="C7" s="31"/>
      <c r="D7" s="44"/>
      <c r="E7" s="33"/>
      <c r="F7" s="35"/>
      <c r="G7" s="35"/>
      <c r="H7" s="42"/>
      <c r="I7" s="43"/>
    </row>
    <row r="8" spans="1:9" ht="18.75" customHeight="1">
      <c r="A8" s="45" t="s">
        <v>54</v>
      </c>
      <c r="B8" s="30" t="s">
        <v>30</v>
      </c>
      <c r="C8" s="39" t="s">
        <v>42</v>
      </c>
      <c r="D8" s="44" t="s">
        <v>56</v>
      </c>
      <c r="E8" s="35">
        <v>6200</v>
      </c>
      <c r="G8" s="65"/>
      <c r="H8" s="42">
        <f>SUM(E8:G8)</f>
        <v>6200</v>
      </c>
      <c r="I8" s="43" t="s">
        <v>34</v>
      </c>
    </row>
    <row r="9" spans="1:9" ht="18.75">
      <c r="A9" s="37" t="s">
        <v>41</v>
      </c>
      <c r="B9" s="38" t="s">
        <v>30</v>
      </c>
      <c r="C9" s="39" t="s">
        <v>42</v>
      </c>
      <c r="D9" s="40">
        <v>20210</v>
      </c>
      <c r="E9" s="48">
        <v>37500</v>
      </c>
      <c r="F9" s="45"/>
      <c r="G9" s="42"/>
      <c r="H9" s="42">
        <f>SUM(E9:G9)</f>
        <v>37500</v>
      </c>
      <c r="I9" s="43" t="s">
        <v>34</v>
      </c>
    </row>
    <row r="10" spans="1:9" ht="18.75">
      <c r="A10" s="37" t="s">
        <v>47</v>
      </c>
      <c r="B10" s="38"/>
      <c r="C10" s="39"/>
      <c r="D10" s="40"/>
      <c r="E10" s="41"/>
      <c r="F10" s="66"/>
      <c r="G10" s="42"/>
      <c r="H10" s="42"/>
      <c r="I10" s="43"/>
    </row>
    <row r="11" spans="1:9" ht="18.75">
      <c r="A11" s="86" t="s">
        <v>24</v>
      </c>
      <c r="B11" s="86"/>
      <c r="C11" s="86"/>
      <c r="D11" s="86"/>
      <c r="E11" s="86"/>
      <c r="F11" s="86"/>
      <c r="G11" s="86"/>
      <c r="H11" s="49">
        <f>SUM(H5:H10)</f>
        <v>63700</v>
      </c>
      <c r="I11" s="50" t="s">
        <v>5</v>
      </c>
    </row>
    <row r="12" spans="1:9" ht="18.75">
      <c r="A12" s="87" t="s">
        <v>23</v>
      </c>
      <c r="B12" s="88"/>
      <c r="C12" s="88"/>
      <c r="D12" s="88"/>
      <c r="E12" s="88"/>
      <c r="F12" s="88"/>
      <c r="G12" s="89"/>
      <c r="H12" s="51">
        <f>((H11*100)/H24)</f>
        <v>75.83333333333333</v>
      </c>
      <c r="I12" s="50" t="s">
        <v>25</v>
      </c>
    </row>
    <row r="13" spans="1:9" ht="18.75">
      <c r="A13" s="29" t="s">
        <v>20</v>
      </c>
      <c r="B13" s="52"/>
      <c r="C13" s="39"/>
      <c r="D13" s="53"/>
      <c r="E13" s="54"/>
      <c r="F13" s="41"/>
      <c r="G13" s="42"/>
      <c r="H13" s="42"/>
      <c r="I13" s="43"/>
    </row>
    <row r="14" spans="1:9" ht="18.75">
      <c r="A14" s="37" t="s">
        <v>45</v>
      </c>
      <c r="B14" s="38" t="s">
        <v>33</v>
      </c>
      <c r="C14" s="39" t="s">
        <v>31</v>
      </c>
      <c r="D14" s="55" t="s">
        <v>58</v>
      </c>
      <c r="E14" s="42"/>
      <c r="F14" s="47"/>
      <c r="G14" s="42">
        <v>5000</v>
      </c>
      <c r="H14" s="42">
        <f>SUM(E14:G14)</f>
        <v>5000</v>
      </c>
      <c r="I14" s="43" t="s">
        <v>35</v>
      </c>
    </row>
    <row r="15" spans="1:9" ht="18.75">
      <c r="A15" s="56" t="s">
        <v>44</v>
      </c>
      <c r="B15" s="38"/>
      <c r="C15" s="39"/>
      <c r="D15" s="57"/>
      <c r="E15" s="42"/>
      <c r="F15" s="47"/>
      <c r="G15" s="42"/>
      <c r="H15" s="42"/>
      <c r="I15" s="43"/>
    </row>
    <row r="16" spans="1:9" ht="18.75">
      <c r="A16" s="37" t="s">
        <v>40</v>
      </c>
      <c r="B16" s="38" t="s">
        <v>33</v>
      </c>
      <c r="C16" s="39" t="s">
        <v>31</v>
      </c>
      <c r="D16" s="55" t="s">
        <v>58</v>
      </c>
      <c r="E16" s="42"/>
      <c r="F16" s="47">
        <v>5100</v>
      </c>
      <c r="G16" s="42"/>
      <c r="H16" s="42">
        <f aca="true" t="shared" si="0" ref="H16:H21">SUM(E16:G16)</f>
        <v>5100</v>
      </c>
      <c r="I16" s="43"/>
    </row>
    <row r="17" spans="1:9" ht="18.75">
      <c r="A17" s="56" t="s">
        <v>38</v>
      </c>
      <c r="B17" s="38" t="s">
        <v>30</v>
      </c>
      <c r="C17" s="39" t="s">
        <v>31</v>
      </c>
      <c r="D17" s="55" t="s">
        <v>58</v>
      </c>
      <c r="E17" s="38">
        <v>4000</v>
      </c>
      <c r="F17" s="42"/>
      <c r="G17" s="42"/>
      <c r="H17" s="42">
        <f t="shared" si="0"/>
        <v>4000</v>
      </c>
      <c r="I17" s="43"/>
    </row>
    <row r="18" spans="1:9" ht="18.75">
      <c r="A18" s="56" t="s">
        <v>37</v>
      </c>
      <c r="B18" s="38"/>
      <c r="C18" s="39"/>
      <c r="D18" s="57"/>
      <c r="E18" s="42"/>
      <c r="F18" s="42"/>
      <c r="G18" s="42"/>
      <c r="H18" s="42"/>
      <c r="I18" s="43"/>
    </row>
    <row r="19" spans="1:9" ht="18.75">
      <c r="A19" s="29" t="s">
        <v>21</v>
      </c>
      <c r="B19" s="38"/>
      <c r="C19" s="39"/>
      <c r="D19" s="57"/>
      <c r="E19" s="42"/>
      <c r="F19" s="42"/>
      <c r="G19" s="42"/>
      <c r="H19" s="42"/>
      <c r="I19" s="43"/>
    </row>
    <row r="20" spans="1:9" ht="18.75">
      <c r="A20" s="37" t="s">
        <v>26</v>
      </c>
      <c r="B20" s="38" t="s">
        <v>36</v>
      </c>
      <c r="C20" s="39" t="s">
        <v>31</v>
      </c>
      <c r="D20" s="57"/>
      <c r="E20" s="42"/>
      <c r="F20" s="42"/>
      <c r="G20" s="42">
        <v>4200</v>
      </c>
      <c r="H20" s="42">
        <f t="shared" si="0"/>
        <v>4200</v>
      </c>
      <c r="I20" s="43"/>
    </row>
    <row r="21" spans="1:9" ht="18.75">
      <c r="A21" s="37" t="s">
        <v>46</v>
      </c>
      <c r="B21" s="38"/>
      <c r="C21" s="39" t="s">
        <v>31</v>
      </c>
      <c r="D21" s="57"/>
      <c r="E21" s="66"/>
      <c r="F21" s="42"/>
      <c r="G21" s="42">
        <v>2000</v>
      </c>
      <c r="H21" s="42">
        <f t="shared" si="0"/>
        <v>2000</v>
      </c>
      <c r="I21" s="43"/>
    </row>
    <row r="22" spans="1:9" ht="18.75">
      <c r="A22" s="86" t="s">
        <v>24</v>
      </c>
      <c r="B22" s="86"/>
      <c r="C22" s="86"/>
      <c r="D22" s="86"/>
      <c r="E22" s="86"/>
      <c r="F22" s="86"/>
      <c r="G22" s="86"/>
      <c r="H22" s="49">
        <f>SUM(H13:H21)</f>
        <v>20300</v>
      </c>
      <c r="I22" s="50" t="s">
        <v>5</v>
      </c>
    </row>
    <row r="23" spans="1:9" ht="18.75">
      <c r="A23" s="86" t="s">
        <v>23</v>
      </c>
      <c r="B23" s="86"/>
      <c r="C23" s="86"/>
      <c r="D23" s="86"/>
      <c r="E23" s="86"/>
      <c r="F23" s="86"/>
      <c r="G23" s="86"/>
      <c r="H23" s="58">
        <f>((H22*100)/H24)</f>
        <v>24.166666666666668</v>
      </c>
      <c r="I23" s="50" t="s">
        <v>25</v>
      </c>
    </row>
    <row r="24" spans="1:9" ht="20.25" customHeight="1">
      <c r="A24" s="59" t="s">
        <v>22</v>
      </c>
      <c r="B24" s="60"/>
      <c r="C24" s="61"/>
      <c r="D24" s="62"/>
      <c r="E24" s="63">
        <f>SUM(E13:E21,E4:E10)</f>
        <v>55700</v>
      </c>
      <c r="F24" s="63">
        <f>SUM(F13:F21,F4:F10)</f>
        <v>17100</v>
      </c>
      <c r="G24" s="63">
        <f>SUM(G13:G21,G4:G10)</f>
        <v>11200</v>
      </c>
      <c r="H24" s="63">
        <v>84000</v>
      </c>
      <c r="I24" s="64"/>
    </row>
    <row r="26" ht="18.75">
      <c r="F26" s="67" t="s">
        <v>59</v>
      </c>
    </row>
  </sheetData>
  <sheetProtection/>
  <mergeCells count="12">
    <mergeCell ref="A1:I1"/>
    <mergeCell ref="A2:A3"/>
    <mergeCell ref="B2:B3"/>
    <mergeCell ref="C2:C3"/>
    <mergeCell ref="D2:D3"/>
    <mergeCell ref="E2:G2"/>
    <mergeCell ref="H2:H3"/>
    <mergeCell ref="I2:I3"/>
    <mergeCell ref="A22:G22"/>
    <mergeCell ref="A23:G23"/>
    <mergeCell ref="A11:G11"/>
    <mergeCell ref="A12:G12"/>
  </mergeCells>
  <printOptions/>
  <pageMargins left="0.4724409448818898" right="0.1968503937007874" top="0.984251968503937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2012-06-25T11:13:19Z</cp:lastPrinted>
  <dcterms:created xsi:type="dcterms:W3CDTF">2008-08-08T02:34:31Z</dcterms:created>
  <dcterms:modified xsi:type="dcterms:W3CDTF">2012-07-27T08:07:14Z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44JDAMYN4V4F-76-25</vt:lpwstr>
  </property>
  <property fmtid="{D5CDD505-2E9C-101B-9397-08002B2CF9AE}" pid="4" name="_dlc_DocIdItemGu">
    <vt:lpwstr>f59f3c99-6690-4601-b190-0458379537b9</vt:lpwstr>
  </property>
  <property fmtid="{D5CDD505-2E9C-101B-9397-08002B2CF9AE}" pid="5" name="_dlc_DocIdU">
    <vt:lpwstr>http://portal.nurse.cmu.ac.th/fonoffice/planoffice/_layouts/DocIdRedir.aspx?ID=44JDAMYN4V4F-76-25, 44JDAMYN4V4F-76-25</vt:lpwstr>
  </property>
</Properties>
</file>